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-105" yWindow="-105" windowWidth="19425" windowHeight="10425"/>
  </bookViews>
  <sheets>
    <sheet name="院系公示成绩模板 (2)" sheetId="8" r:id="rId1"/>
    <sheet name="院系公示成绩模板" sheetId="7" r:id="rId2"/>
  </sheets>
  <calcPr calcId="124519"/>
</workbook>
</file>

<file path=xl/calcChain.xml><?xml version="1.0" encoding="utf-8"?>
<calcChain xmlns="http://schemas.openxmlformats.org/spreadsheetml/2006/main">
  <c r="K29" i="8"/>
  <c r="M29" s="1"/>
  <c r="N29" s="1"/>
  <c r="K27"/>
  <c r="M27" s="1"/>
  <c r="N27" s="1"/>
  <c r="M24"/>
  <c r="N24" s="1"/>
  <c r="K24"/>
  <c r="K28"/>
  <c r="M28" s="1"/>
  <c r="N28" s="1"/>
  <c r="K22"/>
  <c r="M22" s="1"/>
  <c r="N22" s="1"/>
  <c r="K23"/>
  <c r="M23" s="1"/>
  <c r="N23" s="1"/>
  <c r="M26"/>
  <c r="N26" s="1"/>
  <c r="K26"/>
  <c r="K25"/>
  <c r="M25" s="1"/>
  <c r="N25" s="1"/>
  <c r="L20"/>
  <c r="K20"/>
  <c r="M20" s="1"/>
  <c r="L21"/>
  <c r="N21" s="1"/>
  <c r="K21"/>
  <c r="M21" s="1"/>
  <c r="K19"/>
  <c r="M19" s="1"/>
  <c r="N19" s="1"/>
  <c r="K18"/>
  <c r="M18" s="1"/>
  <c r="N18" s="1"/>
  <c r="N16"/>
  <c r="M16"/>
  <c r="K16"/>
  <c r="K13"/>
  <c r="M13" s="1"/>
  <c r="N13" s="1"/>
  <c r="N15"/>
  <c r="M15"/>
  <c r="K15"/>
  <c r="K14"/>
  <c r="M14" s="1"/>
  <c r="N14" s="1"/>
  <c r="K17"/>
  <c r="M17" s="1"/>
  <c r="N17" s="1"/>
  <c r="L11"/>
  <c r="N11" s="1"/>
  <c r="K11"/>
  <c r="M11" s="1"/>
  <c r="L2"/>
  <c r="N2" s="1"/>
  <c r="K2"/>
  <c r="M2" s="1"/>
  <c r="M3"/>
  <c r="L3"/>
  <c r="N3" s="1"/>
  <c r="K3"/>
  <c r="L6"/>
  <c r="N6" s="1"/>
  <c r="K6"/>
  <c r="M6" s="1"/>
  <c r="L5"/>
  <c r="K5"/>
  <c r="M5" s="1"/>
  <c r="N9"/>
  <c r="M9"/>
  <c r="L9"/>
  <c r="K9"/>
  <c r="L7"/>
  <c r="K7"/>
  <c r="M7" s="1"/>
  <c r="L8"/>
  <c r="N8" s="1"/>
  <c r="K8"/>
  <c r="M8" s="1"/>
  <c r="L4"/>
  <c r="K4"/>
  <c r="M4" s="1"/>
  <c r="N4" s="1"/>
  <c r="L10"/>
  <c r="N10" s="1"/>
  <c r="K10"/>
  <c r="M10" s="1"/>
  <c r="L12"/>
  <c r="N12" s="1"/>
  <c r="K12"/>
  <c r="M12" s="1"/>
  <c r="N26" i="7"/>
  <c r="N27"/>
  <c r="N28"/>
  <c r="N29"/>
  <c r="N24"/>
  <c r="N25"/>
  <c r="N23"/>
  <c r="N22"/>
  <c r="N19"/>
  <c r="N18"/>
  <c r="N17"/>
  <c r="N16"/>
  <c r="N15"/>
  <c r="N14"/>
  <c r="N13"/>
  <c r="K29"/>
  <c r="M29" s="1"/>
  <c r="K28"/>
  <c r="M28" s="1"/>
  <c r="K27"/>
  <c r="M27"/>
  <c r="K26"/>
  <c r="M26"/>
  <c r="K25"/>
  <c r="M25"/>
  <c r="K24"/>
  <c r="M24"/>
  <c r="K23"/>
  <c r="M23" s="1"/>
  <c r="K22"/>
  <c r="M22"/>
  <c r="K19"/>
  <c r="M19"/>
  <c r="K18"/>
  <c r="M18"/>
  <c r="K17"/>
  <c r="M17"/>
  <c r="K16"/>
  <c r="M16" s="1"/>
  <c r="K15"/>
  <c r="M15" s="1"/>
  <c r="K14"/>
  <c r="M14" s="1"/>
  <c r="K13"/>
  <c r="M13" s="1"/>
  <c r="L20"/>
  <c r="L21"/>
  <c r="K20"/>
  <c r="M20" s="1"/>
  <c r="N20" s="1"/>
  <c r="K21"/>
  <c r="M21" s="1"/>
  <c r="M4"/>
  <c r="N4" s="1"/>
  <c r="M6"/>
  <c r="M7"/>
  <c r="N7" s="1"/>
  <c r="M11"/>
  <c r="M12"/>
  <c r="N12" s="1"/>
  <c r="L4"/>
  <c r="L5"/>
  <c r="L6"/>
  <c r="N6" s="1"/>
  <c r="L7"/>
  <c r="L8"/>
  <c r="L9"/>
  <c r="L10"/>
  <c r="N10" s="1"/>
  <c r="L11"/>
  <c r="N11" s="1"/>
  <c r="L12"/>
  <c r="K4"/>
  <c r="K5"/>
  <c r="M5" s="1"/>
  <c r="N5" s="1"/>
  <c r="K6"/>
  <c r="K7"/>
  <c r="K8"/>
  <c r="M8" s="1"/>
  <c r="K9"/>
  <c r="M9" s="1"/>
  <c r="K10"/>
  <c r="M10" s="1"/>
  <c r="K11"/>
  <c r="K12"/>
  <c r="L3"/>
  <c r="K3"/>
  <c r="M3"/>
  <c r="L2"/>
  <c r="K2"/>
  <c r="M2" s="1"/>
  <c r="N3"/>
  <c r="N20" i="8" l="1"/>
  <c r="N7"/>
  <c r="N5"/>
  <c r="N2" i="7"/>
  <c r="N8"/>
  <c r="N9"/>
  <c r="N21"/>
</calcChain>
</file>

<file path=xl/sharedStrings.xml><?xml version="1.0" encoding="utf-8"?>
<sst xmlns="http://schemas.openxmlformats.org/spreadsheetml/2006/main" count="366" uniqueCount="85">
  <si>
    <t>01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</si>
  <si>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</si>
  <si>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</si>
  <si>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</si>
  <si>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</si>
  <si>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</si>
  <si>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研究方向代码</t>
    </r>
  </si>
  <si>
    <r>
      <rPr>
        <b/>
        <sz val="10"/>
        <rFont val="宋体"/>
        <charset val="134"/>
      </rPr>
      <t>研究方向名称</t>
    </r>
    <phoneticPr fontId="1" type="noConversion"/>
  </si>
  <si>
    <r>
      <rPr>
        <b/>
        <sz val="10"/>
        <rFont val="宋体"/>
        <charset val="134"/>
      </rPr>
      <t>名次排序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</si>
  <si>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family val="1"/>
      </rPr>
      <t>a</t>
    </r>
    <phoneticPr fontId="1" type="noConversion"/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</si>
  <si>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family val="1"/>
      </rPr>
      <t>b1</t>
    </r>
    <phoneticPr fontId="1" type="noConversion"/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</si>
  <si>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family val="1"/>
      </rPr>
      <t>b2</t>
    </r>
    <phoneticPr fontId="1" type="noConversion"/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</si>
  <si>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family val="1"/>
      </rPr>
      <t>b=b1+b2</t>
    </r>
    <phoneticPr fontId="1" type="noConversion"/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</si>
  <si>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family val="1"/>
      </rPr>
      <t>A=(a/5)×60%</t>
    </r>
    <phoneticPr fontId="1" type="noConversion"/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</si>
  <si>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family val="1"/>
      </rPr>
      <t>B=(b/2)×40%</t>
    </r>
    <phoneticPr fontId="1" type="noConversion"/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</si>
  <si>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family val="1"/>
      </rPr>
      <t>A+B</t>
    </r>
  </si>
  <si>
    <t>106341105701001</t>
  </si>
  <si>
    <t>106341105701008</t>
  </si>
  <si>
    <t>106341105701009</t>
  </si>
  <si>
    <t>106341105701013</t>
  </si>
  <si>
    <t>106341105701018</t>
  </si>
  <si>
    <t>106341105701021</t>
  </si>
  <si>
    <t>106341105701025</t>
  </si>
  <si>
    <t>106341105701028</t>
  </si>
  <si>
    <t>106341105701029</t>
  </si>
  <si>
    <t>106341105701030</t>
  </si>
  <si>
    <t>106341105701033</t>
  </si>
  <si>
    <t>106341105702003</t>
  </si>
  <si>
    <t>106341105702009</t>
  </si>
  <si>
    <t>106341105702011</t>
  </si>
  <si>
    <t>106341105702012</t>
  </si>
  <si>
    <t>106341105702013</t>
  </si>
  <si>
    <t>106341105703002</t>
  </si>
  <si>
    <t>106341105703003</t>
  </si>
  <si>
    <t>106341105707003</t>
  </si>
  <si>
    <t>106341105707004</t>
  </si>
  <si>
    <t>106341105709002</t>
  </si>
  <si>
    <t>106341105709003</t>
  </si>
  <si>
    <t>106341105709008</t>
  </si>
  <si>
    <t>106341105709015</t>
  </si>
  <si>
    <t>106341105709019</t>
  </si>
  <si>
    <t>106341105709021</t>
  </si>
  <si>
    <t>106341105709024</t>
  </si>
  <si>
    <t>106341105709025</t>
  </si>
  <si>
    <t>于玲</t>
  </si>
  <si>
    <t>文霞</t>
  </si>
  <si>
    <t>严雪丽</t>
  </si>
  <si>
    <t>安林</t>
  </si>
  <si>
    <t>雍秋清</t>
  </si>
  <si>
    <t>张仕琳</t>
  </si>
  <si>
    <t>杨阳</t>
  </si>
  <si>
    <t>赵榕</t>
  </si>
  <si>
    <t>郭金莲</t>
  </si>
  <si>
    <t>贺俊</t>
  </si>
  <si>
    <t>王敏</t>
  </si>
  <si>
    <t>马健</t>
  </si>
  <si>
    <t>康蕾</t>
  </si>
  <si>
    <t>张乐</t>
  </si>
  <si>
    <t>王红</t>
  </si>
  <si>
    <t>刘莉莎</t>
  </si>
  <si>
    <t>吴越</t>
  </si>
  <si>
    <t>周南邻</t>
  </si>
  <si>
    <t>陈瑜</t>
  </si>
  <si>
    <t>张鸿雁</t>
  </si>
  <si>
    <t>谢海洋</t>
  </si>
  <si>
    <t>罗婷</t>
  </si>
  <si>
    <t>张佩源</t>
  </si>
  <si>
    <t>梁磊</t>
  </si>
  <si>
    <t>张帅</t>
  </si>
  <si>
    <t>洪关婷</t>
  </si>
  <si>
    <t>赵苗</t>
  </si>
  <si>
    <t>刘印</t>
  </si>
  <si>
    <t>临床技能训练与研究</t>
  </si>
  <si>
    <t>临床技能训练与研究（肛肠方向）</t>
  </si>
  <si>
    <t>临床技能训练与研究（针灸方向）</t>
  </si>
  <si>
    <t>中医内科学</t>
  </si>
  <si>
    <t>中医外科学</t>
  </si>
  <si>
    <t>中医骨伤科学</t>
  </si>
  <si>
    <t>针灸推拿学</t>
  </si>
  <si>
    <t>中西医结合临床</t>
  </si>
  <si>
    <t>105701</t>
  </si>
  <si>
    <t>105702</t>
  </si>
  <si>
    <t>105703</t>
  </si>
  <si>
    <t>105707</t>
  </si>
  <si>
    <t>105709</t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</si>
</sst>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2"/>
      <name val="宋体"/>
      <charset val="134"/>
    </font>
    <font>
      <sz val="9"/>
      <name val="宋体"/>
      <charset val="134"/>
    </font>
    <font>
      <sz val="10"/>
      <name val="Times New Roman"/>
      <family val="1"/>
    </font>
    <font>
      <b/>
      <sz val="10"/>
      <name val="宋体"/>
      <charset val="134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topLeftCell="D1" zoomScaleSheetLayoutView="100" workbookViewId="0">
      <selection activeCell="S36" sqref="S36"/>
    </sheetView>
  </sheetViews>
  <sheetFormatPr defaultColWidth="9" defaultRowHeight="12.75"/>
  <cols>
    <col min="1" max="1" width="5.875" style="1" customWidth="1"/>
    <col min="2" max="2" width="16.375" style="2" customWidth="1"/>
    <col min="3" max="3" width="8.125" style="1" customWidth="1"/>
    <col min="4" max="4" width="10.375" style="1" customWidth="1"/>
    <col min="5" max="5" width="16.125" style="1" customWidth="1"/>
    <col min="6" max="6" width="7.375" style="3" customWidth="1"/>
    <col min="7" max="7" width="32.625" style="4" customWidth="1"/>
    <col min="8" max="8" width="9" style="1"/>
    <col min="9" max="9" width="8.625" style="1" customWidth="1"/>
    <col min="10" max="10" width="8.125" style="1" customWidth="1"/>
    <col min="11" max="11" width="9" style="1"/>
    <col min="12" max="13" width="13.625" style="5" customWidth="1"/>
    <col min="14" max="14" width="9" style="5"/>
    <col min="15" max="16384" width="9" style="1"/>
  </cols>
  <sheetData>
    <row r="1" spans="1:15" s="6" customFormat="1" ht="62.1" customHeight="1">
      <c r="A1" s="6" t="s">
        <v>1</v>
      </c>
      <c r="B1" s="7" t="s">
        <v>2</v>
      </c>
      <c r="C1" s="6" t="s">
        <v>3</v>
      </c>
      <c r="D1" s="6" t="s">
        <v>4</v>
      </c>
      <c r="E1" s="6" t="s">
        <v>5</v>
      </c>
      <c r="F1" s="8" t="s">
        <v>6</v>
      </c>
      <c r="G1" s="9" t="s">
        <v>7</v>
      </c>
      <c r="H1" s="6" t="s">
        <v>9</v>
      </c>
      <c r="I1" s="6" t="s">
        <v>10</v>
      </c>
      <c r="J1" s="6" t="s">
        <v>11</v>
      </c>
      <c r="K1" s="6" t="s">
        <v>12</v>
      </c>
      <c r="L1" s="10" t="s">
        <v>13</v>
      </c>
      <c r="M1" s="10" t="s">
        <v>14</v>
      </c>
      <c r="N1" s="10" t="s">
        <v>15</v>
      </c>
      <c r="O1" s="6" t="s">
        <v>8</v>
      </c>
    </row>
    <row r="2" spans="1:15" ht="14.25">
      <c r="A2" s="1">
        <v>10</v>
      </c>
      <c r="B2" t="s">
        <v>25</v>
      </c>
      <c r="C2" t="s">
        <v>53</v>
      </c>
      <c r="D2" t="s">
        <v>80</v>
      </c>
      <c r="E2" t="s">
        <v>75</v>
      </c>
      <c r="F2" t="s">
        <v>0</v>
      </c>
      <c r="G2" t="s">
        <v>72</v>
      </c>
      <c r="H2">
        <v>403</v>
      </c>
      <c r="I2" s="1">
        <v>66</v>
      </c>
      <c r="J2" s="1">
        <v>81.2</v>
      </c>
      <c r="K2" s="1">
        <f>I2+J2</f>
        <v>147.19999999999999</v>
      </c>
      <c r="L2" s="5">
        <f>H2/5*0.6</f>
        <v>48.359999999999992</v>
      </c>
      <c r="M2" s="5">
        <f>K2/2*0.4</f>
        <v>29.439999999999998</v>
      </c>
      <c r="N2" s="5">
        <f>L2+M2</f>
        <v>77.799999999999983</v>
      </c>
      <c r="O2" s="1">
        <v>1</v>
      </c>
    </row>
    <row r="3" spans="1:15" ht="14.25">
      <c r="A3" s="1">
        <v>9</v>
      </c>
      <c r="B3" t="s">
        <v>24</v>
      </c>
      <c r="C3" t="s">
        <v>52</v>
      </c>
      <c r="D3" t="s">
        <v>80</v>
      </c>
      <c r="E3" t="s">
        <v>75</v>
      </c>
      <c r="F3" t="s">
        <v>0</v>
      </c>
      <c r="G3" t="s">
        <v>72</v>
      </c>
      <c r="H3">
        <v>360</v>
      </c>
      <c r="I3" s="1">
        <v>76</v>
      </c>
      <c r="J3" s="1">
        <v>81</v>
      </c>
      <c r="K3" s="1">
        <f>I3+J3</f>
        <v>157</v>
      </c>
      <c r="L3" s="5">
        <f>H3/5*0.6</f>
        <v>43.199999999999996</v>
      </c>
      <c r="M3" s="5">
        <f>K3/2*0.4</f>
        <v>31.400000000000002</v>
      </c>
      <c r="N3" s="5">
        <f>L3+M3</f>
        <v>74.599999999999994</v>
      </c>
      <c r="O3" s="1">
        <v>2</v>
      </c>
    </row>
    <row r="4" spans="1:15" ht="14.25">
      <c r="A4" s="1">
        <v>3</v>
      </c>
      <c r="B4" t="s">
        <v>18</v>
      </c>
      <c r="C4" t="s">
        <v>46</v>
      </c>
      <c r="D4" t="s">
        <v>80</v>
      </c>
      <c r="E4" t="s">
        <v>75</v>
      </c>
      <c r="F4" t="s">
        <v>0</v>
      </c>
      <c r="G4" t="s">
        <v>72</v>
      </c>
      <c r="H4">
        <v>347</v>
      </c>
      <c r="I4" s="1">
        <v>79</v>
      </c>
      <c r="J4" s="1">
        <v>80.2</v>
      </c>
      <c r="K4" s="1">
        <f>I4+J4</f>
        <v>159.19999999999999</v>
      </c>
      <c r="L4" s="5">
        <f>H4/5*0.6</f>
        <v>41.64</v>
      </c>
      <c r="M4" s="5">
        <f>K4/2*0.4</f>
        <v>31.84</v>
      </c>
      <c r="N4" s="5">
        <f>L4+M4</f>
        <v>73.48</v>
      </c>
      <c r="O4" s="1">
        <v>3</v>
      </c>
    </row>
    <row r="5" spans="1:15" ht="14.25">
      <c r="A5" s="1">
        <v>7</v>
      </c>
      <c r="B5" t="s">
        <v>22</v>
      </c>
      <c r="C5" t="s">
        <v>50</v>
      </c>
      <c r="D5" t="s">
        <v>80</v>
      </c>
      <c r="E5" t="s">
        <v>75</v>
      </c>
      <c r="F5" t="s">
        <v>0</v>
      </c>
      <c r="G5" t="s">
        <v>72</v>
      </c>
      <c r="H5">
        <v>328</v>
      </c>
      <c r="I5" s="1">
        <v>77</v>
      </c>
      <c r="J5" s="1">
        <v>88.6</v>
      </c>
      <c r="K5" s="1">
        <f>I5+J5</f>
        <v>165.6</v>
      </c>
      <c r="L5" s="5">
        <f>H5/5*0.6</f>
        <v>39.359999999999992</v>
      </c>
      <c r="M5" s="5">
        <f>K5/2*0.4</f>
        <v>33.119999999999997</v>
      </c>
      <c r="N5" s="5">
        <f>L5+M5</f>
        <v>72.47999999999999</v>
      </c>
      <c r="O5" s="1">
        <v>4</v>
      </c>
    </row>
    <row r="6" spans="1:15" ht="14.25">
      <c r="A6" s="1">
        <v>8</v>
      </c>
      <c r="B6" t="s">
        <v>23</v>
      </c>
      <c r="C6" t="s">
        <v>51</v>
      </c>
      <c r="D6" t="s">
        <v>80</v>
      </c>
      <c r="E6" t="s">
        <v>75</v>
      </c>
      <c r="F6" t="s">
        <v>0</v>
      </c>
      <c r="G6" t="s">
        <v>72</v>
      </c>
      <c r="H6">
        <v>326</v>
      </c>
      <c r="I6" s="1">
        <v>73</v>
      </c>
      <c r="J6" s="1">
        <v>79.599999999999994</v>
      </c>
      <c r="K6" s="1">
        <f>I6+J6</f>
        <v>152.6</v>
      </c>
      <c r="L6" s="5">
        <f>H6/5*0.6</f>
        <v>39.119999999999997</v>
      </c>
      <c r="M6" s="5">
        <f>K6/2*0.4</f>
        <v>30.52</v>
      </c>
      <c r="N6" s="5">
        <f>L6+M6</f>
        <v>69.64</v>
      </c>
      <c r="O6" s="1">
        <v>5</v>
      </c>
    </row>
    <row r="7" spans="1:15" ht="14.25">
      <c r="A7" s="1">
        <v>5</v>
      </c>
      <c r="B7" t="s">
        <v>20</v>
      </c>
      <c r="C7" t="s">
        <v>48</v>
      </c>
      <c r="D7" t="s">
        <v>80</v>
      </c>
      <c r="E7" t="s">
        <v>75</v>
      </c>
      <c r="F7" t="s">
        <v>0</v>
      </c>
      <c r="G7" t="s">
        <v>72</v>
      </c>
      <c r="H7">
        <v>328</v>
      </c>
      <c r="I7" s="1">
        <v>71</v>
      </c>
      <c r="J7" s="1">
        <v>79</v>
      </c>
      <c r="K7" s="1">
        <f>I7+J7</f>
        <v>150</v>
      </c>
      <c r="L7" s="5">
        <f>H7/5*0.6</f>
        <v>39.359999999999992</v>
      </c>
      <c r="M7" s="5">
        <f>K7/2*0.4</f>
        <v>30</v>
      </c>
      <c r="N7" s="5">
        <f>L7+M7</f>
        <v>69.359999999999985</v>
      </c>
      <c r="O7" s="1">
        <v>6</v>
      </c>
    </row>
    <row r="8" spans="1:15" ht="14.25">
      <c r="A8" s="1">
        <v>4</v>
      </c>
      <c r="B8" t="s">
        <v>19</v>
      </c>
      <c r="C8" t="s">
        <v>47</v>
      </c>
      <c r="D8" t="s">
        <v>80</v>
      </c>
      <c r="E8" t="s">
        <v>75</v>
      </c>
      <c r="F8" t="s">
        <v>0</v>
      </c>
      <c r="G8" t="s">
        <v>72</v>
      </c>
      <c r="H8">
        <v>330</v>
      </c>
      <c r="I8" s="1">
        <v>67</v>
      </c>
      <c r="J8" s="1">
        <v>80.599999999999994</v>
      </c>
      <c r="K8" s="1">
        <f>I8+J8</f>
        <v>147.6</v>
      </c>
      <c r="L8" s="5">
        <f>H8/5*0.6</f>
        <v>39.6</v>
      </c>
      <c r="M8" s="5">
        <f>K8/2*0.4</f>
        <v>29.52</v>
      </c>
      <c r="N8" s="5">
        <f>L8+M8</f>
        <v>69.12</v>
      </c>
      <c r="O8" s="1">
        <v>7</v>
      </c>
    </row>
    <row r="9" spans="1:15" ht="14.25">
      <c r="A9" s="1">
        <v>6</v>
      </c>
      <c r="B9" t="s">
        <v>21</v>
      </c>
      <c r="C9" t="s">
        <v>49</v>
      </c>
      <c r="D9" t="s">
        <v>80</v>
      </c>
      <c r="E9" t="s">
        <v>75</v>
      </c>
      <c r="F9" t="s">
        <v>0</v>
      </c>
      <c r="G9" t="s">
        <v>72</v>
      </c>
      <c r="H9">
        <v>314</v>
      </c>
      <c r="I9" s="1">
        <v>74</v>
      </c>
      <c r="J9" s="1">
        <v>77.400000000000006</v>
      </c>
      <c r="K9" s="1">
        <f>I9+J9</f>
        <v>151.4</v>
      </c>
      <c r="L9" s="5">
        <f>H9/5*0.6</f>
        <v>37.68</v>
      </c>
      <c r="M9" s="5">
        <f>K9/2*0.4</f>
        <v>30.28</v>
      </c>
      <c r="N9" s="5">
        <f>L9+M9</f>
        <v>67.960000000000008</v>
      </c>
      <c r="O9" s="1">
        <v>8</v>
      </c>
    </row>
    <row r="10" spans="1:15" ht="14.25">
      <c r="A10" s="1">
        <v>2</v>
      </c>
      <c r="B10" t="s">
        <v>17</v>
      </c>
      <c r="C10" t="s">
        <v>45</v>
      </c>
      <c r="D10" t="s">
        <v>80</v>
      </c>
      <c r="E10" t="s">
        <v>75</v>
      </c>
      <c r="F10" t="s">
        <v>0</v>
      </c>
      <c r="G10" t="s">
        <v>72</v>
      </c>
      <c r="H10">
        <v>303</v>
      </c>
      <c r="I10" s="1">
        <v>73</v>
      </c>
      <c r="J10" s="1">
        <v>78.8</v>
      </c>
      <c r="K10" s="1">
        <f>I10+J10</f>
        <v>151.80000000000001</v>
      </c>
      <c r="L10" s="5">
        <f>H10/5*0.6</f>
        <v>36.36</v>
      </c>
      <c r="M10" s="5">
        <f>K10/2*0.4</f>
        <v>30.360000000000003</v>
      </c>
      <c r="N10" s="5">
        <f>L10+M10</f>
        <v>66.72</v>
      </c>
      <c r="O10" s="1">
        <v>9</v>
      </c>
    </row>
    <row r="11" spans="1:15" ht="14.25">
      <c r="A11" s="1">
        <v>11</v>
      </c>
      <c r="B11" t="s">
        <v>26</v>
      </c>
      <c r="C11" t="s">
        <v>54</v>
      </c>
      <c r="D11" t="s">
        <v>80</v>
      </c>
      <c r="E11" t="s">
        <v>75</v>
      </c>
      <c r="F11" t="s">
        <v>0</v>
      </c>
      <c r="G11" t="s">
        <v>72</v>
      </c>
      <c r="H11">
        <v>299</v>
      </c>
      <c r="I11" s="1">
        <v>68</v>
      </c>
      <c r="J11" s="1">
        <v>80.2</v>
      </c>
      <c r="K11" s="1">
        <f>I11+J11</f>
        <v>148.19999999999999</v>
      </c>
      <c r="L11" s="5">
        <f>H11/5*0.6</f>
        <v>35.879999999999995</v>
      </c>
      <c r="M11" s="5">
        <f>K11/2*0.4</f>
        <v>29.64</v>
      </c>
      <c r="N11" s="5">
        <f>L11+M11</f>
        <v>65.52</v>
      </c>
      <c r="O11" s="1">
        <v>10</v>
      </c>
    </row>
    <row r="12" spans="1:15" ht="14.25">
      <c r="A12" s="1">
        <v>1</v>
      </c>
      <c r="B12" t="s">
        <v>16</v>
      </c>
      <c r="C12" t="s">
        <v>44</v>
      </c>
      <c r="D12" t="s">
        <v>80</v>
      </c>
      <c r="E12" t="s">
        <v>75</v>
      </c>
      <c r="F12" t="s">
        <v>0</v>
      </c>
      <c r="G12" t="s">
        <v>72</v>
      </c>
      <c r="H12">
        <v>316</v>
      </c>
      <c r="I12" s="1">
        <v>61</v>
      </c>
      <c r="J12" s="1">
        <v>69.2</v>
      </c>
      <c r="K12" s="1">
        <f>I12+J12</f>
        <v>130.19999999999999</v>
      </c>
      <c r="L12" s="5">
        <f>H12/5*0.6</f>
        <v>37.92</v>
      </c>
      <c r="M12" s="5">
        <f>K12/2*0.4</f>
        <v>26.04</v>
      </c>
      <c r="N12" s="5">
        <f>L12+M12</f>
        <v>63.96</v>
      </c>
      <c r="O12" s="1">
        <v>11</v>
      </c>
    </row>
    <row r="13" spans="1:15" ht="14.25">
      <c r="A13" s="1">
        <v>15</v>
      </c>
      <c r="B13" t="s">
        <v>30</v>
      </c>
      <c r="C13" t="s">
        <v>58</v>
      </c>
      <c r="D13" t="s">
        <v>81</v>
      </c>
      <c r="E13" t="s">
        <v>76</v>
      </c>
      <c r="F13" t="s">
        <v>0</v>
      </c>
      <c r="G13" t="s">
        <v>73</v>
      </c>
      <c r="H13">
        <v>347</v>
      </c>
      <c r="I13" s="1">
        <v>95</v>
      </c>
      <c r="J13" s="1">
        <v>85.13</v>
      </c>
      <c r="K13" s="1">
        <f>I13+J13</f>
        <v>180.13</v>
      </c>
      <c r="L13" s="5">
        <v>41.64</v>
      </c>
      <c r="M13" s="5">
        <f>K13/2*0.4</f>
        <v>36.026000000000003</v>
      </c>
      <c r="N13" s="5">
        <f>SUM(L13:M13)</f>
        <v>77.665999999999997</v>
      </c>
      <c r="O13" s="1">
        <v>1</v>
      </c>
    </row>
    <row r="14" spans="1:15" ht="14.25">
      <c r="A14" s="1">
        <v>13</v>
      </c>
      <c r="B14" t="s">
        <v>28</v>
      </c>
      <c r="C14" t="s">
        <v>56</v>
      </c>
      <c r="D14" t="s">
        <v>81</v>
      </c>
      <c r="E14" t="s">
        <v>76</v>
      </c>
      <c r="F14" t="s">
        <v>0</v>
      </c>
      <c r="G14" t="s">
        <v>73</v>
      </c>
      <c r="H14">
        <v>336</v>
      </c>
      <c r="I14" s="1">
        <v>92</v>
      </c>
      <c r="J14" s="1">
        <v>87.88</v>
      </c>
      <c r="K14" s="1">
        <f>I14+J14</f>
        <v>179.88</v>
      </c>
      <c r="L14" s="5">
        <v>40.32</v>
      </c>
      <c r="M14" s="5">
        <f>K14/2*0.4</f>
        <v>35.975999999999999</v>
      </c>
      <c r="N14" s="5">
        <f>SUM(L14:M14)</f>
        <v>76.295999999999992</v>
      </c>
      <c r="O14" s="1">
        <v>2</v>
      </c>
    </row>
    <row r="15" spans="1:15" ht="14.25">
      <c r="A15" s="1">
        <v>14</v>
      </c>
      <c r="B15" t="s">
        <v>29</v>
      </c>
      <c r="C15" t="s">
        <v>57</v>
      </c>
      <c r="D15" t="s">
        <v>81</v>
      </c>
      <c r="E15" t="s">
        <v>76</v>
      </c>
      <c r="F15" t="s">
        <v>0</v>
      </c>
      <c r="G15" t="s">
        <v>73</v>
      </c>
      <c r="H15">
        <v>353</v>
      </c>
      <c r="I15" s="1">
        <v>93</v>
      </c>
      <c r="J15" s="1">
        <v>75.75</v>
      </c>
      <c r="K15" s="1">
        <f>I15+J15</f>
        <v>168.75</v>
      </c>
      <c r="L15" s="5">
        <v>42.36</v>
      </c>
      <c r="M15" s="5">
        <f>K15/2*0.4</f>
        <v>33.75</v>
      </c>
      <c r="N15" s="5">
        <f>SUM(L15:M15)</f>
        <v>76.11</v>
      </c>
      <c r="O15" s="1">
        <v>3</v>
      </c>
    </row>
    <row r="16" spans="1:15" ht="14.25">
      <c r="A16" s="1">
        <v>16</v>
      </c>
      <c r="B16" t="s">
        <v>31</v>
      </c>
      <c r="C16" t="s">
        <v>59</v>
      </c>
      <c r="D16" t="s">
        <v>81</v>
      </c>
      <c r="E16" t="s">
        <v>76</v>
      </c>
      <c r="F16" t="s">
        <v>0</v>
      </c>
      <c r="G16" t="s">
        <v>73</v>
      </c>
      <c r="H16">
        <v>335</v>
      </c>
      <c r="I16" s="1">
        <v>88</v>
      </c>
      <c r="J16" s="1">
        <v>85</v>
      </c>
      <c r="K16" s="1">
        <f>I16+J16</f>
        <v>173</v>
      </c>
      <c r="L16" s="5">
        <v>40.200000000000003</v>
      </c>
      <c r="M16" s="5">
        <f>K16/2*0.4</f>
        <v>34.6</v>
      </c>
      <c r="N16" s="5">
        <f>SUM(L16:M16)</f>
        <v>74.800000000000011</v>
      </c>
      <c r="O16" s="1">
        <v>4</v>
      </c>
    </row>
    <row r="17" spans="1:15" ht="14.25">
      <c r="A17" s="1">
        <v>12</v>
      </c>
      <c r="B17" t="s">
        <v>27</v>
      </c>
      <c r="C17" t="s">
        <v>55</v>
      </c>
      <c r="D17" t="s">
        <v>81</v>
      </c>
      <c r="E17" t="s">
        <v>76</v>
      </c>
      <c r="F17" t="s">
        <v>0</v>
      </c>
      <c r="G17" t="s">
        <v>73</v>
      </c>
      <c r="H17">
        <v>322</v>
      </c>
      <c r="I17" s="1">
        <v>89</v>
      </c>
      <c r="J17" s="1">
        <v>72.38</v>
      </c>
      <c r="K17" s="1">
        <f>I17+J17</f>
        <v>161.38</v>
      </c>
      <c r="L17" s="5">
        <v>38.64</v>
      </c>
      <c r="M17" s="5">
        <f>K17/2*0.4</f>
        <v>32.276000000000003</v>
      </c>
      <c r="N17" s="5">
        <f>SUM(L17:M17)</f>
        <v>70.915999999999997</v>
      </c>
      <c r="O17" s="1">
        <v>5</v>
      </c>
    </row>
    <row r="18" spans="1:15" ht="14.25">
      <c r="A18" s="1">
        <v>17</v>
      </c>
      <c r="B18" t="s">
        <v>32</v>
      </c>
      <c r="C18" t="s">
        <v>60</v>
      </c>
      <c r="D18" t="s">
        <v>82</v>
      </c>
      <c r="E18" t="s">
        <v>77</v>
      </c>
      <c r="F18" t="s">
        <v>0</v>
      </c>
      <c r="G18" t="s">
        <v>72</v>
      </c>
      <c r="H18">
        <v>378</v>
      </c>
      <c r="I18" s="1">
        <v>72</v>
      </c>
      <c r="J18" s="1">
        <v>81.75</v>
      </c>
      <c r="K18" s="1">
        <f>I18+J18</f>
        <v>153.75</v>
      </c>
      <c r="L18" s="5">
        <v>45.36</v>
      </c>
      <c r="M18" s="5">
        <f>K18/2*0.4</f>
        <v>30.75</v>
      </c>
      <c r="N18" s="5">
        <f>SUM(L18:M18)</f>
        <v>76.11</v>
      </c>
      <c r="O18" s="1">
        <v>1</v>
      </c>
    </row>
    <row r="19" spans="1:15" ht="14.25">
      <c r="A19" s="1">
        <v>18</v>
      </c>
      <c r="B19" t="s">
        <v>33</v>
      </c>
      <c r="C19" t="s">
        <v>61</v>
      </c>
      <c r="D19" t="s">
        <v>82</v>
      </c>
      <c r="E19" t="s">
        <v>77</v>
      </c>
      <c r="F19" t="s">
        <v>0</v>
      </c>
      <c r="G19" t="s">
        <v>72</v>
      </c>
      <c r="H19">
        <v>304</v>
      </c>
      <c r="I19" s="1">
        <v>69</v>
      </c>
      <c r="J19" s="1">
        <v>76.75</v>
      </c>
      <c r="K19" s="1">
        <f>I19+J19</f>
        <v>145.75</v>
      </c>
      <c r="L19" s="5">
        <v>36.479999999999997</v>
      </c>
      <c r="M19" s="5">
        <f>K19/2*0.4</f>
        <v>29.150000000000002</v>
      </c>
      <c r="N19" s="5">
        <f>SUM(L19:M19)</f>
        <v>65.63</v>
      </c>
      <c r="O19" s="1">
        <v>2</v>
      </c>
    </row>
    <row r="20" spans="1:15" ht="14.25">
      <c r="A20" s="1">
        <v>20</v>
      </c>
      <c r="B20" t="s">
        <v>35</v>
      </c>
      <c r="C20" t="s">
        <v>63</v>
      </c>
      <c r="D20" t="s">
        <v>83</v>
      </c>
      <c r="E20" t="s">
        <v>78</v>
      </c>
      <c r="F20" t="s">
        <v>0</v>
      </c>
      <c r="G20" t="s">
        <v>74</v>
      </c>
      <c r="H20">
        <v>376</v>
      </c>
      <c r="I20" s="1">
        <v>78</v>
      </c>
      <c r="J20" s="1">
        <v>80.599999999999994</v>
      </c>
      <c r="K20" s="1">
        <f>I20+J20</f>
        <v>158.6</v>
      </c>
      <c r="L20" s="5">
        <f>H20/5*0.6</f>
        <v>45.12</v>
      </c>
      <c r="M20" s="5">
        <f>K20/2*0.4</f>
        <v>31.72</v>
      </c>
      <c r="N20" s="5">
        <f>L20+M20</f>
        <v>76.84</v>
      </c>
      <c r="O20" s="1">
        <v>1</v>
      </c>
    </row>
    <row r="21" spans="1:15" ht="14.25">
      <c r="A21" s="1">
        <v>19</v>
      </c>
      <c r="B21" t="s">
        <v>34</v>
      </c>
      <c r="C21" t="s">
        <v>62</v>
      </c>
      <c r="D21" t="s">
        <v>83</v>
      </c>
      <c r="E21" t="s">
        <v>78</v>
      </c>
      <c r="F21" t="s">
        <v>0</v>
      </c>
      <c r="G21" t="s">
        <v>74</v>
      </c>
      <c r="H21">
        <v>346</v>
      </c>
      <c r="I21" s="1">
        <v>60</v>
      </c>
      <c r="J21" s="1">
        <v>82.6</v>
      </c>
      <c r="K21" s="1">
        <f>I21+J21</f>
        <v>142.6</v>
      </c>
      <c r="L21" s="5">
        <f>H21/5*0.6</f>
        <v>41.52</v>
      </c>
      <c r="M21" s="5">
        <f>K21/2*0.4</f>
        <v>28.52</v>
      </c>
      <c r="N21" s="5">
        <f>L21+M21</f>
        <v>70.040000000000006</v>
      </c>
      <c r="O21" s="1">
        <v>2</v>
      </c>
    </row>
    <row r="22" spans="1:15" ht="14.25">
      <c r="A22" s="1">
        <v>24</v>
      </c>
      <c r="B22" t="s">
        <v>39</v>
      </c>
      <c r="C22" t="s">
        <v>67</v>
      </c>
      <c r="D22" t="s">
        <v>84</v>
      </c>
      <c r="E22" t="s">
        <v>79</v>
      </c>
      <c r="F22" t="s">
        <v>0</v>
      </c>
      <c r="G22" t="s">
        <v>73</v>
      </c>
      <c r="H22">
        <v>393</v>
      </c>
      <c r="I22" s="1">
        <v>88</v>
      </c>
      <c r="J22" s="1">
        <v>88</v>
      </c>
      <c r="K22" s="1">
        <f>I22+J22</f>
        <v>176</v>
      </c>
      <c r="L22" s="5">
        <v>47.16</v>
      </c>
      <c r="M22" s="5">
        <f>K22/2*0.4</f>
        <v>35.200000000000003</v>
      </c>
      <c r="N22" s="5">
        <f>SUM(L22:M22)</f>
        <v>82.36</v>
      </c>
      <c r="O22" s="1">
        <v>1</v>
      </c>
    </row>
    <row r="23" spans="1:15" ht="14.25">
      <c r="A23" s="1">
        <v>23</v>
      </c>
      <c r="B23" t="s">
        <v>38</v>
      </c>
      <c r="C23" t="s">
        <v>66</v>
      </c>
      <c r="D23" t="s">
        <v>84</v>
      </c>
      <c r="E23" t="s">
        <v>79</v>
      </c>
      <c r="F23" t="s">
        <v>0</v>
      </c>
      <c r="G23" t="s">
        <v>73</v>
      </c>
      <c r="H23">
        <v>367</v>
      </c>
      <c r="I23" s="1">
        <v>89</v>
      </c>
      <c r="J23" s="1">
        <v>83.75</v>
      </c>
      <c r="K23" s="1">
        <f>I23+J23</f>
        <v>172.75</v>
      </c>
      <c r="L23" s="5">
        <v>44.04</v>
      </c>
      <c r="M23" s="5">
        <f>K23/2*0.4</f>
        <v>34.550000000000004</v>
      </c>
      <c r="N23" s="5">
        <f>SUM(L23:M23)</f>
        <v>78.59</v>
      </c>
      <c r="O23" s="1">
        <v>2</v>
      </c>
    </row>
    <row r="24" spans="1:15" ht="14.25">
      <c r="A24" s="1">
        <v>26</v>
      </c>
      <c r="B24" t="s">
        <v>41</v>
      </c>
      <c r="C24" t="s">
        <v>69</v>
      </c>
      <c r="D24" t="s">
        <v>84</v>
      </c>
      <c r="E24" t="s">
        <v>79</v>
      </c>
      <c r="F24" t="s">
        <v>0</v>
      </c>
      <c r="G24" t="s">
        <v>73</v>
      </c>
      <c r="H24">
        <v>361</v>
      </c>
      <c r="I24" s="1">
        <v>90</v>
      </c>
      <c r="J24" s="1">
        <v>83.88</v>
      </c>
      <c r="K24" s="1">
        <f>I24+J24</f>
        <v>173.88</v>
      </c>
      <c r="L24" s="5">
        <v>43.32</v>
      </c>
      <c r="M24" s="5">
        <f>K24/2*0.4</f>
        <v>34.776000000000003</v>
      </c>
      <c r="N24" s="5">
        <f>SUM(L24:M24)</f>
        <v>78.096000000000004</v>
      </c>
      <c r="O24" s="1">
        <v>3</v>
      </c>
    </row>
    <row r="25" spans="1:15" ht="14.25">
      <c r="A25" s="1">
        <v>21</v>
      </c>
      <c r="B25" t="s">
        <v>36</v>
      </c>
      <c r="C25" t="s">
        <v>64</v>
      </c>
      <c r="D25" t="s">
        <v>84</v>
      </c>
      <c r="E25" t="s">
        <v>79</v>
      </c>
      <c r="F25" t="s">
        <v>0</v>
      </c>
      <c r="G25" t="s">
        <v>73</v>
      </c>
      <c r="H25">
        <v>334</v>
      </c>
      <c r="I25" s="1">
        <v>83</v>
      </c>
      <c r="J25" s="1">
        <v>74.88</v>
      </c>
      <c r="K25" s="1">
        <f>I25+J25</f>
        <v>157.88</v>
      </c>
      <c r="L25" s="5">
        <v>40.08</v>
      </c>
      <c r="M25" s="5">
        <f>K25/2*0.4</f>
        <v>31.576000000000001</v>
      </c>
      <c r="N25" s="5">
        <f>SUM(L25:M25)</f>
        <v>71.656000000000006</v>
      </c>
      <c r="O25" s="1">
        <v>4</v>
      </c>
    </row>
    <row r="26" spans="1:15" ht="14.25">
      <c r="A26" s="1">
        <v>22</v>
      </c>
      <c r="B26" t="s">
        <v>37</v>
      </c>
      <c r="C26" t="s">
        <v>65</v>
      </c>
      <c r="D26" t="s">
        <v>84</v>
      </c>
      <c r="E26" t="s">
        <v>79</v>
      </c>
      <c r="F26" t="s">
        <v>0</v>
      </c>
      <c r="G26" t="s">
        <v>73</v>
      </c>
      <c r="H26">
        <v>303</v>
      </c>
      <c r="I26" s="1">
        <v>93</v>
      </c>
      <c r="J26" s="1">
        <v>82.38</v>
      </c>
      <c r="K26" s="1">
        <f>I26+J26</f>
        <v>175.38</v>
      </c>
      <c r="L26" s="5">
        <v>36.36</v>
      </c>
      <c r="M26" s="5">
        <f>K26/2*0.4</f>
        <v>35.076000000000001</v>
      </c>
      <c r="N26" s="5">
        <f>SUM(L26:M26)</f>
        <v>71.436000000000007</v>
      </c>
      <c r="O26" s="1">
        <v>5</v>
      </c>
    </row>
    <row r="27" spans="1:15" ht="14.25">
      <c r="A27" s="1">
        <v>27</v>
      </c>
      <c r="B27" t="s">
        <v>42</v>
      </c>
      <c r="C27" t="s">
        <v>70</v>
      </c>
      <c r="D27" t="s">
        <v>84</v>
      </c>
      <c r="E27" t="s">
        <v>79</v>
      </c>
      <c r="F27" t="s">
        <v>0</v>
      </c>
      <c r="G27" t="s">
        <v>73</v>
      </c>
      <c r="H27">
        <v>328</v>
      </c>
      <c r="I27" s="1">
        <v>76</v>
      </c>
      <c r="J27" s="1">
        <v>81.5</v>
      </c>
      <c r="K27" s="1">
        <f>I27+J27</f>
        <v>157.5</v>
      </c>
      <c r="L27" s="5">
        <v>39.36</v>
      </c>
      <c r="M27" s="5">
        <f>K27/2*0.4</f>
        <v>31.5</v>
      </c>
      <c r="N27" s="5">
        <f>SUM(L27:M27)</f>
        <v>70.86</v>
      </c>
      <c r="O27" s="1">
        <v>6</v>
      </c>
    </row>
    <row r="28" spans="1:15" ht="14.25">
      <c r="A28" s="1">
        <v>25</v>
      </c>
      <c r="B28" t="s">
        <v>40</v>
      </c>
      <c r="C28" t="s">
        <v>68</v>
      </c>
      <c r="D28" t="s">
        <v>84</v>
      </c>
      <c r="E28" t="s">
        <v>79</v>
      </c>
      <c r="F28" t="s">
        <v>0</v>
      </c>
      <c r="G28" t="s">
        <v>73</v>
      </c>
      <c r="H28">
        <v>319</v>
      </c>
      <c r="I28" s="1">
        <v>78</v>
      </c>
      <c r="J28" s="1">
        <v>77.88</v>
      </c>
      <c r="K28" s="1">
        <f>I28+J28</f>
        <v>155.88</v>
      </c>
      <c r="L28" s="5">
        <v>38.28</v>
      </c>
      <c r="M28" s="5">
        <f>K28/2*0.4</f>
        <v>31.176000000000002</v>
      </c>
      <c r="N28" s="5">
        <f>SUM(L28:M28)</f>
        <v>69.456000000000003</v>
      </c>
      <c r="O28" s="1">
        <v>7</v>
      </c>
    </row>
    <row r="29" spans="1:15" ht="14.25">
      <c r="A29" s="1">
        <v>28</v>
      </c>
      <c r="B29" t="s">
        <v>43</v>
      </c>
      <c r="C29" t="s">
        <v>71</v>
      </c>
      <c r="D29" t="s">
        <v>84</v>
      </c>
      <c r="E29" t="s">
        <v>79</v>
      </c>
      <c r="F29" t="s">
        <v>0</v>
      </c>
      <c r="G29" t="s">
        <v>73</v>
      </c>
      <c r="H29">
        <v>306</v>
      </c>
      <c r="I29" s="1">
        <v>83</v>
      </c>
      <c r="J29" s="1">
        <v>69.13</v>
      </c>
      <c r="K29" s="1">
        <f>I29+J29</f>
        <v>152.13</v>
      </c>
      <c r="L29" s="5">
        <v>36.72</v>
      </c>
      <c r="M29" s="5">
        <f>K29/2*0.4</f>
        <v>30.426000000000002</v>
      </c>
      <c r="N29" s="5">
        <f>SUM(L29:M29)</f>
        <v>67.146000000000001</v>
      </c>
      <c r="O29" s="1">
        <v>8</v>
      </c>
    </row>
  </sheetData>
  <sortState ref="A2:O29">
    <sortCondition ref="D2:D29"/>
    <sortCondition descending="1" ref="N2:N29"/>
  </sortState>
  <phoneticPr fontId="1" type="noConversion"/>
  <pageMargins left="0.75" right="0.75" top="1" bottom="1" header="0.51" footer="0.51"/>
  <pageSetup paperSize="9" orientation="portrait" horizontalDpi="96" verticalDpi="96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9"/>
  <sheetViews>
    <sheetView topLeftCell="D1" zoomScaleSheetLayoutView="100" workbookViewId="0">
      <selection activeCell="O1" sqref="O1:O1048576"/>
    </sheetView>
  </sheetViews>
  <sheetFormatPr defaultColWidth="9" defaultRowHeight="12.75"/>
  <cols>
    <col min="1" max="1" width="5.875" style="1" customWidth="1"/>
    <col min="2" max="2" width="16.375" style="2" customWidth="1"/>
    <col min="3" max="3" width="8.125" style="1" customWidth="1"/>
    <col min="4" max="4" width="10.375" style="1" customWidth="1"/>
    <col min="5" max="5" width="16.125" style="1" customWidth="1"/>
    <col min="6" max="6" width="7.375" style="3" customWidth="1"/>
    <col min="7" max="7" width="32.625" style="4" customWidth="1"/>
    <col min="8" max="8" width="9" style="1"/>
    <col min="9" max="9" width="8.625" style="1" customWidth="1"/>
    <col min="10" max="10" width="8.125" style="1" customWidth="1"/>
    <col min="11" max="11" width="9" style="1"/>
    <col min="12" max="13" width="13.625" style="5" customWidth="1"/>
    <col min="14" max="14" width="9" style="5"/>
    <col min="15" max="16384" width="9" style="1"/>
  </cols>
  <sheetData>
    <row r="1" spans="1:15" s="6" customFormat="1" ht="62.1" customHeight="1">
      <c r="A1" s="6" t="s">
        <v>1</v>
      </c>
      <c r="B1" s="7" t="s">
        <v>2</v>
      </c>
      <c r="C1" s="6" t="s">
        <v>3</v>
      </c>
      <c r="D1" s="6" t="s">
        <v>4</v>
      </c>
      <c r="E1" s="6" t="s">
        <v>5</v>
      </c>
      <c r="F1" s="8" t="s">
        <v>6</v>
      </c>
      <c r="G1" s="9" t="s">
        <v>7</v>
      </c>
      <c r="H1" s="6" t="s">
        <v>9</v>
      </c>
      <c r="I1" s="6" t="s">
        <v>10</v>
      </c>
      <c r="J1" s="6" t="s">
        <v>11</v>
      </c>
      <c r="K1" s="6" t="s">
        <v>12</v>
      </c>
      <c r="L1" s="10" t="s">
        <v>13</v>
      </c>
      <c r="M1" s="10" t="s">
        <v>14</v>
      </c>
      <c r="N1" s="10" t="s">
        <v>15</v>
      </c>
      <c r="O1" s="6" t="s">
        <v>8</v>
      </c>
    </row>
    <row r="2" spans="1:15" ht="14.25">
      <c r="A2" s="1">
        <v>1</v>
      </c>
      <c r="B2" t="s">
        <v>16</v>
      </c>
      <c r="C2" t="s">
        <v>44</v>
      </c>
      <c r="D2" t="s">
        <v>80</v>
      </c>
      <c r="E2" t="s">
        <v>75</v>
      </c>
      <c r="F2" t="s">
        <v>0</v>
      </c>
      <c r="G2" t="s">
        <v>72</v>
      </c>
      <c r="H2">
        <v>316</v>
      </c>
      <c r="I2" s="1">
        <v>61</v>
      </c>
      <c r="J2" s="1">
        <v>69.2</v>
      </c>
      <c r="K2" s="1">
        <f>I2+J2</f>
        <v>130.19999999999999</v>
      </c>
      <c r="L2" s="5">
        <f>H2/5*0.6</f>
        <v>37.92</v>
      </c>
      <c r="M2" s="5">
        <f>K2/2*0.4</f>
        <v>26.04</v>
      </c>
      <c r="N2" s="5">
        <f>L2+M2</f>
        <v>63.96</v>
      </c>
    </row>
    <row r="3" spans="1:15" ht="14.25">
      <c r="A3" s="1">
        <v>2</v>
      </c>
      <c r="B3" t="s">
        <v>17</v>
      </c>
      <c r="C3" t="s">
        <v>45</v>
      </c>
      <c r="D3" t="s">
        <v>80</v>
      </c>
      <c r="E3" t="s">
        <v>75</v>
      </c>
      <c r="F3" t="s">
        <v>0</v>
      </c>
      <c r="G3" t="s">
        <v>72</v>
      </c>
      <c r="H3">
        <v>303</v>
      </c>
      <c r="I3" s="1">
        <v>73</v>
      </c>
      <c r="J3" s="1">
        <v>78.8</v>
      </c>
      <c r="K3" s="1">
        <f>I3+J3</f>
        <v>151.80000000000001</v>
      </c>
      <c r="L3" s="5">
        <f>H3/5*0.6</f>
        <v>36.36</v>
      </c>
      <c r="M3" s="5">
        <f>K3/2*0.4</f>
        <v>30.360000000000003</v>
      </c>
      <c r="N3" s="5">
        <f>L3+M3</f>
        <v>66.72</v>
      </c>
    </row>
    <row r="4" spans="1:15" ht="14.25">
      <c r="A4" s="1">
        <v>3</v>
      </c>
      <c r="B4" t="s">
        <v>18</v>
      </c>
      <c r="C4" t="s">
        <v>46</v>
      </c>
      <c r="D4" t="s">
        <v>80</v>
      </c>
      <c r="E4" t="s">
        <v>75</v>
      </c>
      <c r="F4" t="s">
        <v>0</v>
      </c>
      <c r="G4" t="s">
        <v>72</v>
      </c>
      <c r="H4">
        <v>347</v>
      </c>
      <c r="I4" s="1">
        <v>79</v>
      </c>
      <c r="J4" s="1">
        <v>80.2</v>
      </c>
      <c r="K4" s="1">
        <f t="shared" ref="K4:K29" si="0">I4+J4</f>
        <v>159.19999999999999</v>
      </c>
      <c r="L4" s="5">
        <f t="shared" ref="L4:L21" si="1">H4/5*0.6</f>
        <v>41.64</v>
      </c>
      <c r="M4" s="5">
        <f t="shared" ref="M4:M29" si="2">K4/2*0.4</f>
        <v>31.84</v>
      </c>
      <c r="N4" s="5">
        <f t="shared" ref="N4:N21" si="3">L4+M4</f>
        <v>73.48</v>
      </c>
    </row>
    <row r="5" spans="1:15" ht="14.25">
      <c r="A5" s="1">
        <v>4</v>
      </c>
      <c r="B5" t="s">
        <v>19</v>
      </c>
      <c r="C5" t="s">
        <v>47</v>
      </c>
      <c r="D5" t="s">
        <v>80</v>
      </c>
      <c r="E5" t="s">
        <v>75</v>
      </c>
      <c r="F5" t="s">
        <v>0</v>
      </c>
      <c r="G5" t="s">
        <v>72</v>
      </c>
      <c r="H5">
        <v>330</v>
      </c>
      <c r="I5" s="1">
        <v>67</v>
      </c>
      <c r="J5" s="1">
        <v>80.599999999999994</v>
      </c>
      <c r="K5" s="1">
        <f t="shared" si="0"/>
        <v>147.6</v>
      </c>
      <c r="L5" s="5">
        <f t="shared" si="1"/>
        <v>39.6</v>
      </c>
      <c r="M5" s="5">
        <f t="shared" si="2"/>
        <v>29.52</v>
      </c>
      <c r="N5" s="5">
        <f t="shared" si="3"/>
        <v>69.12</v>
      </c>
    </row>
    <row r="6" spans="1:15" ht="14.25">
      <c r="A6" s="1">
        <v>5</v>
      </c>
      <c r="B6" t="s">
        <v>20</v>
      </c>
      <c r="C6" t="s">
        <v>48</v>
      </c>
      <c r="D6" t="s">
        <v>80</v>
      </c>
      <c r="E6" t="s">
        <v>75</v>
      </c>
      <c r="F6" t="s">
        <v>0</v>
      </c>
      <c r="G6" t="s">
        <v>72</v>
      </c>
      <c r="H6">
        <v>328</v>
      </c>
      <c r="I6" s="1">
        <v>71</v>
      </c>
      <c r="J6" s="1">
        <v>79</v>
      </c>
      <c r="K6" s="1">
        <f t="shared" si="0"/>
        <v>150</v>
      </c>
      <c r="L6" s="5">
        <f t="shared" si="1"/>
        <v>39.359999999999992</v>
      </c>
      <c r="M6" s="5">
        <f t="shared" si="2"/>
        <v>30</v>
      </c>
      <c r="N6" s="5">
        <f t="shared" si="3"/>
        <v>69.359999999999985</v>
      </c>
    </row>
    <row r="7" spans="1:15" ht="14.25">
      <c r="A7" s="1">
        <v>6</v>
      </c>
      <c r="B7" t="s">
        <v>21</v>
      </c>
      <c r="C7" t="s">
        <v>49</v>
      </c>
      <c r="D7" t="s">
        <v>80</v>
      </c>
      <c r="E7" t="s">
        <v>75</v>
      </c>
      <c r="F7" t="s">
        <v>0</v>
      </c>
      <c r="G7" t="s">
        <v>72</v>
      </c>
      <c r="H7">
        <v>314</v>
      </c>
      <c r="I7" s="1">
        <v>74</v>
      </c>
      <c r="J7" s="1">
        <v>77.400000000000006</v>
      </c>
      <c r="K7" s="1">
        <f t="shared" si="0"/>
        <v>151.4</v>
      </c>
      <c r="L7" s="5">
        <f t="shared" si="1"/>
        <v>37.68</v>
      </c>
      <c r="M7" s="5">
        <f t="shared" si="2"/>
        <v>30.28</v>
      </c>
      <c r="N7" s="5">
        <f t="shared" si="3"/>
        <v>67.960000000000008</v>
      </c>
    </row>
    <row r="8" spans="1:15" ht="14.25">
      <c r="A8" s="1">
        <v>7</v>
      </c>
      <c r="B8" t="s">
        <v>22</v>
      </c>
      <c r="C8" t="s">
        <v>50</v>
      </c>
      <c r="D8" t="s">
        <v>80</v>
      </c>
      <c r="E8" t="s">
        <v>75</v>
      </c>
      <c r="F8" t="s">
        <v>0</v>
      </c>
      <c r="G8" t="s">
        <v>72</v>
      </c>
      <c r="H8">
        <v>328</v>
      </c>
      <c r="I8" s="1">
        <v>77</v>
      </c>
      <c r="J8" s="1">
        <v>88.6</v>
      </c>
      <c r="K8" s="1">
        <f t="shared" si="0"/>
        <v>165.6</v>
      </c>
      <c r="L8" s="5">
        <f t="shared" si="1"/>
        <v>39.359999999999992</v>
      </c>
      <c r="M8" s="5">
        <f t="shared" si="2"/>
        <v>33.119999999999997</v>
      </c>
      <c r="N8" s="5">
        <f t="shared" si="3"/>
        <v>72.47999999999999</v>
      </c>
    </row>
    <row r="9" spans="1:15" ht="14.25">
      <c r="A9" s="1">
        <v>8</v>
      </c>
      <c r="B9" t="s">
        <v>23</v>
      </c>
      <c r="C9" t="s">
        <v>51</v>
      </c>
      <c r="D9" t="s">
        <v>80</v>
      </c>
      <c r="E9" t="s">
        <v>75</v>
      </c>
      <c r="F9" t="s">
        <v>0</v>
      </c>
      <c r="G9" t="s">
        <v>72</v>
      </c>
      <c r="H9">
        <v>326</v>
      </c>
      <c r="I9" s="1">
        <v>73</v>
      </c>
      <c r="J9" s="1">
        <v>79.599999999999994</v>
      </c>
      <c r="K9" s="1">
        <f t="shared" si="0"/>
        <v>152.6</v>
      </c>
      <c r="L9" s="5">
        <f t="shared" si="1"/>
        <v>39.119999999999997</v>
      </c>
      <c r="M9" s="5">
        <f t="shared" si="2"/>
        <v>30.52</v>
      </c>
      <c r="N9" s="5">
        <f t="shared" si="3"/>
        <v>69.64</v>
      </c>
    </row>
    <row r="10" spans="1:15" ht="14.25">
      <c r="A10" s="1">
        <v>9</v>
      </c>
      <c r="B10" t="s">
        <v>24</v>
      </c>
      <c r="C10" t="s">
        <v>52</v>
      </c>
      <c r="D10" t="s">
        <v>80</v>
      </c>
      <c r="E10" t="s">
        <v>75</v>
      </c>
      <c r="F10" t="s">
        <v>0</v>
      </c>
      <c r="G10" t="s">
        <v>72</v>
      </c>
      <c r="H10">
        <v>360</v>
      </c>
      <c r="I10" s="1">
        <v>76</v>
      </c>
      <c r="J10" s="1">
        <v>81</v>
      </c>
      <c r="K10" s="1">
        <f t="shared" si="0"/>
        <v>157</v>
      </c>
      <c r="L10" s="5">
        <f t="shared" si="1"/>
        <v>43.199999999999996</v>
      </c>
      <c r="M10" s="5">
        <f t="shared" si="2"/>
        <v>31.400000000000002</v>
      </c>
      <c r="N10" s="5">
        <f t="shared" si="3"/>
        <v>74.599999999999994</v>
      </c>
    </row>
    <row r="11" spans="1:15" ht="14.25">
      <c r="A11" s="1">
        <v>10</v>
      </c>
      <c r="B11" t="s">
        <v>25</v>
      </c>
      <c r="C11" t="s">
        <v>53</v>
      </c>
      <c r="D11" t="s">
        <v>80</v>
      </c>
      <c r="E11" t="s">
        <v>75</v>
      </c>
      <c r="F11" t="s">
        <v>0</v>
      </c>
      <c r="G11" t="s">
        <v>72</v>
      </c>
      <c r="H11">
        <v>403</v>
      </c>
      <c r="I11" s="1">
        <v>66</v>
      </c>
      <c r="J11" s="1">
        <v>81.2</v>
      </c>
      <c r="K11" s="1">
        <f t="shared" si="0"/>
        <v>147.19999999999999</v>
      </c>
      <c r="L11" s="5">
        <f t="shared" si="1"/>
        <v>48.359999999999992</v>
      </c>
      <c r="M11" s="5">
        <f t="shared" si="2"/>
        <v>29.439999999999998</v>
      </c>
      <c r="N11" s="5">
        <f t="shared" si="3"/>
        <v>77.799999999999983</v>
      </c>
    </row>
    <row r="12" spans="1:15" ht="14.25">
      <c r="A12" s="1">
        <v>11</v>
      </c>
      <c r="B12" t="s">
        <v>26</v>
      </c>
      <c r="C12" t="s">
        <v>54</v>
      </c>
      <c r="D12" t="s">
        <v>80</v>
      </c>
      <c r="E12" t="s">
        <v>75</v>
      </c>
      <c r="F12" t="s">
        <v>0</v>
      </c>
      <c r="G12" t="s">
        <v>72</v>
      </c>
      <c r="H12">
        <v>299</v>
      </c>
      <c r="I12" s="1">
        <v>68</v>
      </c>
      <c r="J12" s="1">
        <v>80.2</v>
      </c>
      <c r="K12" s="1">
        <f t="shared" si="0"/>
        <v>148.19999999999999</v>
      </c>
      <c r="L12" s="5">
        <f t="shared" si="1"/>
        <v>35.879999999999995</v>
      </c>
      <c r="M12" s="5">
        <f t="shared" si="2"/>
        <v>29.64</v>
      </c>
      <c r="N12" s="5">
        <f t="shared" si="3"/>
        <v>65.52</v>
      </c>
    </row>
    <row r="13" spans="1:15" ht="14.25">
      <c r="A13" s="1">
        <v>12</v>
      </c>
      <c r="B13" t="s">
        <v>27</v>
      </c>
      <c r="C13" t="s">
        <v>55</v>
      </c>
      <c r="D13" t="s">
        <v>81</v>
      </c>
      <c r="E13" t="s">
        <v>76</v>
      </c>
      <c r="F13" t="s">
        <v>0</v>
      </c>
      <c r="G13" t="s">
        <v>73</v>
      </c>
      <c r="H13">
        <v>322</v>
      </c>
      <c r="I13" s="1">
        <v>89</v>
      </c>
      <c r="J13" s="1">
        <v>72.38</v>
      </c>
      <c r="K13" s="1">
        <f t="shared" si="0"/>
        <v>161.38</v>
      </c>
      <c r="L13" s="5">
        <v>38.64</v>
      </c>
      <c r="M13" s="5">
        <f t="shared" si="2"/>
        <v>32.276000000000003</v>
      </c>
      <c r="N13" s="5">
        <f t="shared" ref="N13:N19" si="4">SUM(L13:M13)</f>
        <v>70.915999999999997</v>
      </c>
    </row>
    <row r="14" spans="1:15" ht="14.25">
      <c r="A14" s="1">
        <v>13</v>
      </c>
      <c r="B14" t="s">
        <v>28</v>
      </c>
      <c r="C14" t="s">
        <v>56</v>
      </c>
      <c r="D14" t="s">
        <v>81</v>
      </c>
      <c r="E14" t="s">
        <v>76</v>
      </c>
      <c r="F14" t="s">
        <v>0</v>
      </c>
      <c r="G14" t="s">
        <v>73</v>
      </c>
      <c r="H14">
        <v>336</v>
      </c>
      <c r="I14" s="1">
        <v>92</v>
      </c>
      <c r="J14" s="1">
        <v>87.88</v>
      </c>
      <c r="K14" s="1">
        <f t="shared" si="0"/>
        <v>179.88</v>
      </c>
      <c r="L14" s="5">
        <v>40.32</v>
      </c>
      <c r="M14" s="5">
        <f t="shared" si="2"/>
        <v>35.975999999999999</v>
      </c>
      <c r="N14" s="5">
        <f t="shared" si="4"/>
        <v>76.295999999999992</v>
      </c>
    </row>
    <row r="15" spans="1:15" ht="14.25">
      <c r="A15" s="1">
        <v>14</v>
      </c>
      <c r="B15" t="s">
        <v>29</v>
      </c>
      <c r="C15" t="s">
        <v>57</v>
      </c>
      <c r="D15" t="s">
        <v>81</v>
      </c>
      <c r="E15" t="s">
        <v>76</v>
      </c>
      <c r="F15" t="s">
        <v>0</v>
      </c>
      <c r="G15" t="s">
        <v>73</v>
      </c>
      <c r="H15">
        <v>353</v>
      </c>
      <c r="I15" s="1">
        <v>93</v>
      </c>
      <c r="J15" s="1">
        <v>75.75</v>
      </c>
      <c r="K15" s="1">
        <f t="shared" si="0"/>
        <v>168.75</v>
      </c>
      <c r="L15" s="5">
        <v>42.36</v>
      </c>
      <c r="M15" s="5">
        <f t="shared" si="2"/>
        <v>33.75</v>
      </c>
      <c r="N15" s="5">
        <f t="shared" si="4"/>
        <v>76.11</v>
      </c>
    </row>
    <row r="16" spans="1:15" ht="14.25">
      <c r="A16" s="1">
        <v>15</v>
      </c>
      <c r="B16" t="s">
        <v>30</v>
      </c>
      <c r="C16" t="s">
        <v>58</v>
      </c>
      <c r="D16" t="s">
        <v>81</v>
      </c>
      <c r="E16" t="s">
        <v>76</v>
      </c>
      <c r="F16" t="s">
        <v>0</v>
      </c>
      <c r="G16" t="s">
        <v>73</v>
      </c>
      <c r="H16">
        <v>347</v>
      </c>
      <c r="I16" s="1">
        <v>95</v>
      </c>
      <c r="J16" s="1">
        <v>85.13</v>
      </c>
      <c r="K16" s="1">
        <f t="shared" si="0"/>
        <v>180.13</v>
      </c>
      <c r="L16" s="5">
        <v>41.64</v>
      </c>
      <c r="M16" s="5">
        <f t="shared" si="2"/>
        <v>36.026000000000003</v>
      </c>
      <c r="N16" s="5">
        <f t="shared" si="4"/>
        <v>77.665999999999997</v>
      </c>
    </row>
    <row r="17" spans="1:14" ht="14.25">
      <c r="A17" s="1">
        <v>16</v>
      </c>
      <c r="B17" t="s">
        <v>31</v>
      </c>
      <c r="C17" t="s">
        <v>59</v>
      </c>
      <c r="D17" t="s">
        <v>81</v>
      </c>
      <c r="E17" t="s">
        <v>76</v>
      </c>
      <c r="F17" t="s">
        <v>0</v>
      </c>
      <c r="G17" t="s">
        <v>73</v>
      </c>
      <c r="H17">
        <v>335</v>
      </c>
      <c r="I17" s="1">
        <v>88</v>
      </c>
      <c r="J17" s="1">
        <v>85</v>
      </c>
      <c r="K17" s="1">
        <f t="shared" si="0"/>
        <v>173</v>
      </c>
      <c r="L17" s="5">
        <v>40.200000000000003</v>
      </c>
      <c r="M17" s="5">
        <f t="shared" si="2"/>
        <v>34.6</v>
      </c>
      <c r="N17" s="5">
        <f t="shared" si="4"/>
        <v>74.800000000000011</v>
      </c>
    </row>
    <row r="18" spans="1:14" ht="14.25">
      <c r="A18" s="1">
        <v>17</v>
      </c>
      <c r="B18" t="s">
        <v>32</v>
      </c>
      <c r="C18" t="s">
        <v>60</v>
      </c>
      <c r="D18" t="s">
        <v>82</v>
      </c>
      <c r="E18" t="s">
        <v>77</v>
      </c>
      <c r="F18" t="s">
        <v>0</v>
      </c>
      <c r="G18" t="s">
        <v>72</v>
      </c>
      <c r="H18">
        <v>378</v>
      </c>
      <c r="I18" s="1">
        <v>72</v>
      </c>
      <c r="J18" s="1">
        <v>81.75</v>
      </c>
      <c r="K18" s="1">
        <f t="shared" si="0"/>
        <v>153.75</v>
      </c>
      <c r="L18" s="5">
        <v>45.36</v>
      </c>
      <c r="M18" s="5">
        <f t="shared" si="2"/>
        <v>30.75</v>
      </c>
      <c r="N18" s="5">
        <f t="shared" si="4"/>
        <v>76.11</v>
      </c>
    </row>
    <row r="19" spans="1:14" ht="14.25">
      <c r="A19" s="1">
        <v>18</v>
      </c>
      <c r="B19" t="s">
        <v>33</v>
      </c>
      <c r="C19" t="s">
        <v>61</v>
      </c>
      <c r="D19" t="s">
        <v>82</v>
      </c>
      <c r="E19" t="s">
        <v>77</v>
      </c>
      <c r="F19" t="s">
        <v>0</v>
      </c>
      <c r="G19" t="s">
        <v>72</v>
      </c>
      <c r="H19">
        <v>304</v>
      </c>
      <c r="I19" s="1">
        <v>69</v>
      </c>
      <c r="J19" s="1">
        <v>76.75</v>
      </c>
      <c r="K19" s="1">
        <f t="shared" si="0"/>
        <v>145.75</v>
      </c>
      <c r="L19" s="5">
        <v>36.479999999999997</v>
      </c>
      <c r="M19" s="5">
        <f t="shared" si="2"/>
        <v>29.150000000000002</v>
      </c>
      <c r="N19" s="5">
        <f t="shared" si="4"/>
        <v>65.63</v>
      </c>
    </row>
    <row r="20" spans="1:14" ht="14.25">
      <c r="A20" s="1">
        <v>19</v>
      </c>
      <c r="B20" t="s">
        <v>34</v>
      </c>
      <c r="C20" t="s">
        <v>62</v>
      </c>
      <c r="D20" t="s">
        <v>83</v>
      </c>
      <c r="E20" t="s">
        <v>78</v>
      </c>
      <c r="F20" t="s">
        <v>0</v>
      </c>
      <c r="G20" t="s">
        <v>74</v>
      </c>
      <c r="H20">
        <v>346</v>
      </c>
      <c r="I20" s="1">
        <v>60</v>
      </c>
      <c r="J20" s="1">
        <v>82.6</v>
      </c>
      <c r="K20" s="1">
        <f t="shared" si="0"/>
        <v>142.6</v>
      </c>
      <c r="L20" s="5">
        <f t="shared" si="1"/>
        <v>41.52</v>
      </c>
      <c r="M20" s="5">
        <f t="shared" si="2"/>
        <v>28.52</v>
      </c>
      <c r="N20" s="5">
        <f t="shared" si="3"/>
        <v>70.040000000000006</v>
      </c>
    </row>
    <row r="21" spans="1:14" ht="14.25">
      <c r="A21" s="1">
        <v>20</v>
      </c>
      <c r="B21" t="s">
        <v>35</v>
      </c>
      <c r="C21" t="s">
        <v>63</v>
      </c>
      <c r="D21" t="s">
        <v>83</v>
      </c>
      <c r="E21" t="s">
        <v>78</v>
      </c>
      <c r="F21" t="s">
        <v>0</v>
      </c>
      <c r="G21" t="s">
        <v>74</v>
      </c>
      <c r="H21">
        <v>376</v>
      </c>
      <c r="I21" s="1">
        <v>78</v>
      </c>
      <c r="J21" s="1">
        <v>80.599999999999994</v>
      </c>
      <c r="K21" s="1">
        <f t="shared" si="0"/>
        <v>158.6</v>
      </c>
      <c r="L21" s="5">
        <f t="shared" si="1"/>
        <v>45.12</v>
      </c>
      <c r="M21" s="5">
        <f t="shared" si="2"/>
        <v>31.72</v>
      </c>
      <c r="N21" s="5">
        <f t="shared" si="3"/>
        <v>76.84</v>
      </c>
    </row>
    <row r="22" spans="1:14" ht="14.25">
      <c r="A22" s="1">
        <v>21</v>
      </c>
      <c r="B22" t="s">
        <v>36</v>
      </c>
      <c r="C22" t="s">
        <v>64</v>
      </c>
      <c r="D22" t="s">
        <v>84</v>
      </c>
      <c r="E22" t="s">
        <v>79</v>
      </c>
      <c r="F22" t="s">
        <v>0</v>
      </c>
      <c r="G22" t="s">
        <v>73</v>
      </c>
      <c r="H22">
        <v>334</v>
      </c>
      <c r="I22" s="1">
        <v>83</v>
      </c>
      <c r="J22" s="1">
        <v>74.88</v>
      </c>
      <c r="K22" s="1">
        <f t="shared" si="0"/>
        <v>157.88</v>
      </c>
      <c r="L22" s="5">
        <v>40.08</v>
      </c>
      <c r="M22" s="5">
        <f t="shared" si="2"/>
        <v>31.576000000000001</v>
      </c>
      <c r="N22" s="5">
        <f t="shared" ref="N22:N29" si="5">SUM(L22:M22)</f>
        <v>71.656000000000006</v>
      </c>
    </row>
    <row r="23" spans="1:14" ht="14.25">
      <c r="A23" s="1">
        <v>22</v>
      </c>
      <c r="B23" t="s">
        <v>37</v>
      </c>
      <c r="C23" t="s">
        <v>65</v>
      </c>
      <c r="D23" t="s">
        <v>84</v>
      </c>
      <c r="E23" t="s">
        <v>79</v>
      </c>
      <c r="F23" t="s">
        <v>0</v>
      </c>
      <c r="G23" t="s">
        <v>73</v>
      </c>
      <c r="H23">
        <v>303</v>
      </c>
      <c r="I23" s="1">
        <v>93</v>
      </c>
      <c r="J23" s="1">
        <v>82.38</v>
      </c>
      <c r="K23" s="1">
        <f t="shared" si="0"/>
        <v>175.38</v>
      </c>
      <c r="L23" s="5">
        <v>36.36</v>
      </c>
      <c r="M23" s="5">
        <f t="shared" si="2"/>
        <v>35.076000000000001</v>
      </c>
      <c r="N23" s="5">
        <f t="shared" si="5"/>
        <v>71.436000000000007</v>
      </c>
    </row>
    <row r="24" spans="1:14" ht="14.25">
      <c r="A24" s="1">
        <v>23</v>
      </c>
      <c r="B24" t="s">
        <v>38</v>
      </c>
      <c r="C24" t="s">
        <v>66</v>
      </c>
      <c r="D24" t="s">
        <v>84</v>
      </c>
      <c r="E24" t="s">
        <v>79</v>
      </c>
      <c r="F24" t="s">
        <v>0</v>
      </c>
      <c r="G24" t="s">
        <v>73</v>
      </c>
      <c r="H24">
        <v>367</v>
      </c>
      <c r="I24" s="1">
        <v>89</v>
      </c>
      <c r="J24" s="1">
        <v>83.75</v>
      </c>
      <c r="K24" s="1">
        <f t="shared" si="0"/>
        <v>172.75</v>
      </c>
      <c r="L24" s="5">
        <v>44.04</v>
      </c>
      <c r="M24" s="5">
        <f t="shared" si="2"/>
        <v>34.550000000000004</v>
      </c>
      <c r="N24" s="5">
        <f t="shared" si="5"/>
        <v>78.59</v>
      </c>
    </row>
    <row r="25" spans="1:14" ht="14.25">
      <c r="A25" s="1">
        <v>24</v>
      </c>
      <c r="B25" t="s">
        <v>39</v>
      </c>
      <c r="C25" t="s">
        <v>67</v>
      </c>
      <c r="D25" t="s">
        <v>84</v>
      </c>
      <c r="E25" t="s">
        <v>79</v>
      </c>
      <c r="F25" t="s">
        <v>0</v>
      </c>
      <c r="G25" t="s">
        <v>73</v>
      </c>
      <c r="H25">
        <v>393</v>
      </c>
      <c r="I25" s="1">
        <v>88</v>
      </c>
      <c r="J25" s="1">
        <v>88</v>
      </c>
      <c r="K25" s="1">
        <f t="shared" si="0"/>
        <v>176</v>
      </c>
      <c r="L25" s="5">
        <v>47.16</v>
      </c>
      <c r="M25" s="5">
        <f t="shared" si="2"/>
        <v>35.200000000000003</v>
      </c>
      <c r="N25" s="5">
        <f t="shared" si="5"/>
        <v>82.36</v>
      </c>
    </row>
    <row r="26" spans="1:14" ht="14.25">
      <c r="A26" s="1">
        <v>25</v>
      </c>
      <c r="B26" t="s">
        <v>40</v>
      </c>
      <c r="C26" t="s">
        <v>68</v>
      </c>
      <c r="D26" t="s">
        <v>84</v>
      </c>
      <c r="E26" t="s">
        <v>79</v>
      </c>
      <c r="F26" t="s">
        <v>0</v>
      </c>
      <c r="G26" t="s">
        <v>73</v>
      </c>
      <c r="H26">
        <v>319</v>
      </c>
      <c r="I26" s="1">
        <v>78</v>
      </c>
      <c r="J26" s="1">
        <v>77.88</v>
      </c>
      <c r="K26" s="1">
        <f t="shared" si="0"/>
        <v>155.88</v>
      </c>
      <c r="L26" s="5">
        <v>38.28</v>
      </c>
      <c r="M26" s="5">
        <f t="shared" si="2"/>
        <v>31.176000000000002</v>
      </c>
      <c r="N26" s="5">
        <f t="shared" si="5"/>
        <v>69.456000000000003</v>
      </c>
    </row>
    <row r="27" spans="1:14" ht="14.25">
      <c r="A27" s="1">
        <v>26</v>
      </c>
      <c r="B27" t="s">
        <v>41</v>
      </c>
      <c r="C27" t="s">
        <v>69</v>
      </c>
      <c r="D27" t="s">
        <v>84</v>
      </c>
      <c r="E27" t="s">
        <v>79</v>
      </c>
      <c r="F27" t="s">
        <v>0</v>
      </c>
      <c r="G27" t="s">
        <v>73</v>
      </c>
      <c r="H27">
        <v>361</v>
      </c>
      <c r="I27" s="1">
        <v>90</v>
      </c>
      <c r="J27" s="1">
        <v>83.88</v>
      </c>
      <c r="K27" s="1">
        <f t="shared" si="0"/>
        <v>173.88</v>
      </c>
      <c r="L27" s="5">
        <v>43.32</v>
      </c>
      <c r="M27" s="5">
        <f t="shared" si="2"/>
        <v>34.776000000000003</v>
      </c>
      <c r="N27" s="5">
        <f t="shared" si="5"/>
        <v>78.096000000000004</v>
      </c>
    </row>
    <row r="28" spans="1:14" ht="14.25">
      <c r="A28" s="1">
        <v>27</v>
      </c>
      <c r="B28" t="s">
        <v>42</v>
      </c>
      <c r="C28" t="s">
        <v>70</v>
      </c>
      <c r="D28" t="s">
        <v>84</v>
      </c>
      <c r="E28" t="s">
        <v>79</v>
      </c>
      <c r="F28" t="s">
        <v>0</v>
      </c>
      <c r="G28" t="s">
        <v>73</v>
      </c>
      <c r="H28">
        <v>328</v>
      </c>
      <c r="I28" s="1">
        <v>76</v>
      </c>
      <c r="J28" s="1">
        <v>81.5</v>
      </c>
      <c r="K28" s="1">
        <f t="shared" si="0"/>
        <v>157.5</v>
      </c>
      <c r="L28" s="5">
        <v>39.36</v>
      </c>
      <c r="M28" s="5">
        <f t="shared" si="2"/>
        <v>31.5</v>
      </c>
      <c r="N28" s="5">
        <f t="shared" si="5"/>
        <v>70.86</v>
      </c>
    </row>
    <row r="29" spans="1:14" ht="14.25">
      <c r="A29" s="1">
        <v>28</v>
      </c>
      <c r="B29" t="s">
        <v>43</v>
      </c>
      <c r="C29" t="s">
        <v>71</v>
      </c>
      <c r="D29" t="s">
        <v>84</v>
      </c>
      <c r="E29" t="s">
        <v>79</v>
      </c>
      <c r="F29" t="s">
        <v>0</v>
      </c>
      <c r="G29" t="s">
        <v>73</v>
      </c>
      <c r="H29">
        <v>306</v>
      </c>
      <c r="I29" s="1">
        <v>83</v>
      </c>
      <c r="J29" s="1">
        <v>69.13</v>
      </c>
      <c r="K29" s="1">
        <f t="shared" si="0"/>
        <v>152.13</v>
      </c>
      <c r="L29" s="5">
        <v>36.72</v>
      </c>
      <c r="M29" s="5">
        <f t="shared" si="2"/>
        <v>30.426000000000002</v>
      </c>
      <c r="N29" s="5">
        <f t="shared" si="5"/>
        <v>67.146000000000001</v>
      </c>
    </row>
  </sheetData>
  <phoneticPr fontId="1" type="noConversion"/>
  <pageMargins left="0.75" right="0.75" top="1" bottom="1" header="0.51" footer="0.51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院系公示成绩模板 (2)</vt:lpstr>
      <vt:lpstr>院系公示成绩模板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2013-04-09T07:47:03Z</cp:lastPrinted>
  <dcterms:created xsi:type="dcterms:W3CDTF">1996-12-17T01:32:42Z</dcterms:created>
  <dcterms:modified xsi:type="dcterms:W3CDTF">2021-04-12T03:07:38Z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